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omt\Downloads\"/>
    </mc:Choice>
  </mc:AlternateContent>
  <bookViews>
    <workbookView xWindow="0" yWindow="0" windowWidth="28800" windowHeight="12330"/>
  </bookViews>
  <sheets>
    <sheet name="Задания для 9т (обе подгруппы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J23" i="2"/>
  <c r="I23" i="2"/>
  <c r="H20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" i="2"/>
  <c r="F20" i="2"/>
  <c r="E3" i="2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H23" i="2" l="1"/>
  <c r="K1" i="2"/>
  <c r="L23" i="2" s="1"/>
  <c r="F2" i="2" l="1"/>
  <c r="E2" i="2"/>
  <c r="M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" i="2"/>
  <c r="K2" i="2"/>
  <c r="B14" i="2" s="1"/>
  <c r="B18" i="2" l="1"/>
  <c r="B6" i="2"/>
  <c r="B17" i="2"/>
  <c r="B12" i="2"/>
  <c r="B7" i="2"/>
  <c r="B4" i="2"/>
  <c r="B9" i="2"/>
  <c r="B5" i="2"/>
  <c r="B19" i="2"/>
  <c r="B11" i="2"/>
  <c r="B16" i="2"/>
  <c r="B3" i="2"/>
  <c r="B8" i="2"/>
  <c r="B2" i="2"/>
  <c r="B13" i="2"/>
  <c r="B10" i="2"/>
  <c r="B15" i="2"/>
</calcChain>
</file>

<file path=xl/sharedStrings.xml><?xml version="1.0" encoding="utf-8"?>
<sst xmlns="http://schemas.openxmlformats.org/spreadsheetml/2006/main" count="86" uniqueCount="82">
  <si>
    <t>n=</t>
  </si>
  <si>
    <t>M=</t>
  </si>
  <si>
    <t>е</t>
  </si>
  <si>
    <t>л</t>
  </si>
  <si>
    <t xml:space="preserve"> </t>
  </si>
  <si>
    <t>к</t>
  </si>
  <si>
    <t>з</t>
  </si>
  <si>
    <t>р</t>
  </si>
  <si>
    <t>у</t>
  </si>
  <si>
    <t>и</t>
  </si>
  <si>
    <t>г</t>
  </si>
  <si>
    <t>т</t>
  </si>
  <si>
    <t>д</t>
  </si>
  <si>
    <t>в</t>
  </si>
  <si>
    <t>S</t>
  </si>
  <si>
    <t>f</t>
  </si>
  <si>
    <t>000</t>
  </si>
  <si>
    <t>жил-был жук жук был горд он грыз бук бук был тверд</t>
  </si>
  <si>
    <t>ж</t>
  </si>
  <si>
    <t>ы</t>
  </si>
  <si>
    <t>б</t>
  </si>
  <si>
    <t>-</t>
  </si>
  <si>
    <t>о</t>
  </si>
  <si>
    <t>н</t>
  </si>
  <si>
    <t>Код Ш-Ф</t>
  </si>
  <si>
    <t>Код Хаффмана</t>
  </si>
  <si>
    <r>
      <t>L</t>
    </r>
    <r>
      <rPr>
        <b/>
        <vertAlign val="subscript"/>
        <sz val="14"/>
        <color theme="1"/>
        <rFont val="Calibri"/>
        <family val="2"/>
        <charset val="204"/>
        <scheme val="minor"/>
      </rPr>
      <t>Ш-Ф</t>
    </r>
  </si>
  <si>
    <r>
      <t>f*L</t>
    </r>
    <r>
      <rPr>
        <b/>
        <vertAlign val="subscript"/>
        <sz val="14"/>
        <color theme="1"/>
        <rFont val="Calibri"/>
        <family val="2"/>
        <charset val="204"/>
        <scheme val="minor"/>
      </rPr>
      <t>Ш</t>
    </r>
  </si>
  <si>
    <r>
      <t>L</t>
    </r>
    <r>
      <rPr>
        <b/>
        <vertAlign val="subscript"/>
        <sz val="14"/>
        <color theme="1"/>
        <rFont val="Calibri"/>
        <family val="2"/>
        <charset val="204"/>
        <scheme val="minor"/>
      </rPr>
      <t>Хафф</t>
    </r>
  </si>
  <si>
    <t>В ячейках F20 и H20 - количество информации при кодировании, соответственно, алгоритмами Шеннона-Фано и Хаффмана</t>
  </si>
  <si>
    <r>
      <t>I</t>
    </r>
    <r>
      <rPr>
        <b/>
        <vertAlign val="subscript"/>
        <sz val="14"/>
        <color theme="1"/>
        <rFont val="Calibri"/>
        <family val="2"/>
        <charset val="204"/>
        <scheme val="minor"/>
      </rPr>
      <t>s</t>
    </r>
    <r>
      <rPr>
        <b/>
        <vertAlign val="subscript"/>
        <sz val="14"/>
        <color theme="1"/>
        <rFont val="Calibri"/>
        <family val="2"/>
        <charset val="204"/>
      </rPr>
      <t>∑</t>
    </r>
    <r>
      <rPr>
        <b/>
        <vertAlign val="superscript"/>
        <sz val="14"/>
        <color theme="1"/>
        <rFont val="Calibri"/>
        <family val="2"/>
        <charset val="204"/>
      </rPr>
      <t>Ш</t>
    </r>
  </si>
  <si>
    <r>
      <t>I</t>
    </r>
    <r>
      <rPr>
        <b/>
        <vertAlign val="subscript"/>
        <sz val="14"/>
        <color theme="1"/>
        <rFont val="Calibri"/>
        <family val="2"/>
        <charset val="204"/>
      </rPr>
      <t>∑</t>
    </r>
    <r>
      <rPr>
        <b/>
        <vertAlign val="superscript"/>
        <sz val="14"/>
        <color theme="1"/>
        <rFont val="Calibri"/>
        <family val="2"/>
        <charset val="204"/>
      </rPr>
      <t>Шеннона</t>
    </r>
    <r>
      <rPr>
        <b/>
        <sz val="14"/>
        <color theme="1"/>
        <rFont val="Calibri"/>
        <family val="2"/>
        <charset val="204"/>
      </rPr>
      <t>=</t>
    </r>
  </si>
  <si>
    <r>
      <t>I</t>
    </r>
    <r>
      <rPr>
        <b/>
        <vertAlign val="subscript"/>
        <sz val="14"/>
        <color theme="1"/>
        <rFont val="Calibri"/>
        <family val="2"/>
        <charset val="204"/>
      </rPr>
      <t>∑</t>
    </r>
    <r>
      <rPr>
        <b/>
        <vertAlign val="superscript"/>
        <sz val="14"/>
        <color theme="1"/>
        <rFont val="Calibri"/>
        <family val="2"/>
        <charset val="204"/>
      </rPr>
      <t>Хартли</t>
    </r>
    <r>
      <rPr>
        <b/>
        <sz val="14"/>
        <color theme="1"/>
        <rFont val="Calibri"/>
        <family val="2"/>
        <charset val="204"/>
      </rPr>
      <t>=</t>
    </r>
  </si>
  <si>
    <r>
      <t>I</t>
    </r>
    <r>
      <rPr>
        <b/>
        <vertAlign val="subscript"/>
        <sz val="14"/>
        <color theme="1"/>
        <rFont val="Calibri"/>
        <family val="2"/>
        <charset val="204"/>
      </rPr>
      <t>∑</t>
    </r>
    <r>
      <rPr>
        <b/>
        <vertAlign val="superscript"/>
        <sz val="14"/>
        <color theme="1"/>
        <rFont val="Calibri"/>
        <family val="2"/>
        <charset val="204"/>
      </rPr>
      <t>Шеннона</t>
    </r>
    <r>
      <rPr>
        <b/>
        <sz val="14"/>
        <color theme="1"/>
        <rFont val="Calibri"/>
        <family val="2"/>
        <charset val="204"/>
      </rPr>
      <t>≤I</t>
    </r>
    <r>
      <rPr>
        <b/>
        <vertAlign val="subscript"/>
        <sz val="14"/>
        <color theme="1"/>
        <rFont val="Calibri"/>
        <family val="2"/>
        <charset val="204"/>
      </rPr>
      <t>∑</t>
    </r>
    <r>
      <rPr>
        <b/>
        <vertAlign val="superscript"/>
        <sz val="14"/>
        <color theme="1"/>
        <rFont val="Calibri"/>
        <family val="2"/>
        <charset val="204"/>
      </rPr>
      <t>Хаффмана</t>
    </r>
    <r>
      <rPr>
        <b/>
        <sz val="14"/>
        <color theme="1"/>
        <rFont val="Calibri"/>
        <family val="2"/>
        <charset val="204"/>
      </rPr>
      <t>≤I</t>
    </r>
    <r>
      <rPr>
        <b/>
        <vertAlign val="subscript"/>
        <sz val="14"/>
        <color theme="1"/>
        <rFont val="Calibri"/>
        <family val="2"/>
        <charset val="204"/>
      </rPr>
      <t>∑</t>
    </r>
    <r>
      <rPr>
        <b/>
        <vertAlign val="superscript"/>
        <sz val="14"/>
        <color theme="1"/>
        <rFont val="Calibri"/>
        <family val="2"/>
        <charset val="204"/>
      </rPr>
      <t>Шеннона-Фано</t>
    </r>
    <r>
      <rPr>
        <b/>
        <sz val="14"/>
        <color theme="1"/>
        <rFont val="Calibri"/>
        <family val="2"/>
        <charset val="204"/>
      </rPr>
      <t>≤I</t>
    </r>
    <r>
      <rPr>
        <b/>
        <vertAlign val="subscript"/>
        <sz val="14"/>
        <color theme="1"/>
        <rFont val="Calibri"/>
        <family val="2"/>
        <charset val="204"/>
      </rPr>
      <t>∑</t>
    </r>
    <r>
      <rPr>
        <b/>
        <vertAlign val="superscript"/>
        <sz val="14"/>
        <color theme="1"/>
        <rFont val="Calibri"/>
        <family val="2"/>
        <charset val="204"/>
      </rPr>
      <t>Хартли</t>
    </r>
  </si>
  <si>
    <t>1) Построить дерево Шеннона-Фано и дерево Хаффмана, вставив фотографии на эту страницу</t>
  </si>
  <si>
    <t xml:space="preserve">Задания: </t>
  </si>
  <si>
    <t>2) Полученные коды символов вписать в столбцы C и D</t>
  </si>
  <si>
    <t>4) Вычислить искомые количества информации в случае кодирования алгоритмом Шеннона-Фано и алгоритмом Хаффмана</t>
  </si>
  <si>
    <t>5) Сравнить полученные результаты с указанными выше соотношениями и, при необходимости, найти и исправить ошибки</t>
  </si>
  <si>
    <t>3) Используя функции Excel заполнить столбцы E, F, G, H</t>
  </si>
  <si>
    <t>00</t>
  </si>
  <si>
    <t>1000</t>
  </si>
  <si>
    <t>1100</t>
  </si>
  <si>
    <t>1110</t>
  </si>
  <si>
    <t>0100</t>
  </si>
  <si>
    <t>1010</t>
  </si>
  <si>
    <t>0110</t>
  </si>
  <si>
    <t>0111</t>
  </si>
  <si>
    <t>1111</t>
  </si>
  <si>
    <t>1011</t>
  </si>
  <si>
    <t>0101</t>
  </si>
  <si>
    <t>11010</t>
  </si>
  <si>
    <t>11011</t>
  </si>
  <si>
    <t>0010</t>
  </si>
  <si>
    <t>00110</t>
  </si>
  <si>
    <t>10010</t>
  </si>
  <si>
    <t>10011</t>
  </si>
  <si>
    <t>00111</t>
  </si>
  <si>
    <r>
      <t>I</t>
    </r>
    <r>
      <rPr>
        <b/>
        <vertAlign val="subscript"/>
        <sz val="14"/>
        <color theme="1"/>
        <rFont val="Calibri"/>
        <family val="2"/>
        <charset val="204"/>
      </rPr>
      <t>∑</t>
    </r>
    <r>
      <rPr>
        <b/>
        <vertAlign val="superscript"/>
        <sz val="14"/>
        <color theme="1"/>
        <rFont val="Calibri"/>
        <family val="2"/>
        <charset val="204"/>
      </rPr>
      <t>Ш-Ф</t>
    </r>
    <r>
      <rPr>
        <b/>
        <sz val="14"/>
        <color theme="1"/>
        <rFont val="Calibri"/>
        <family val="2"/>
        <charset val="204"/>
      </rPr>
      <t>=</t>
    </r>
  </si>
  <si>
    <t>010</t>
  </si>
  <si>
    <t>1001</t>
  </si>
  <si>
    <t>111110</t>
  </si>
  <si>
    <t>1101</t>
  </si>
  <si>
    <t>11100</t>
  </si>
  <si>
    <t>11101</t>
  </si>
  <si>
    <t>01100</t>
  </si>
  <si>
    <t>01101</t>
  </si>
  <si>
    <t>01110</t>
  </si>
  <si>
    <t>01111</t>
  </si>
  <si>
    <t>111100</t>
  </si>
  <si>
    <t>111101</t>
  </si>
  <si>
    <t>111111</t>
  </si>
  <si>
    <t>Используемые функции Excel:</t>
  </si>
  <si>
    <r>
      <t>I</t>
    </r>
    <r>
      <rPr>
        <b/>
        <vertAlign val="subscript"/>
        <sz val="14"/>
        <color theme="1"/>
        <rFont val="Calibri"/>
        <family val="2"/>
        <charset val="204"/>
      </rPr>
      <t>∑</t>
    </r>
    <r>
      <rPr>
        <b/>
        <vertAlign val="superscript"/>
        <sz val="14"/>
        <color theme="1"/>
        <rFont val="Calibri"/>
        <family val="2"/>
        <charset val="204"/>
      </rPr>
      <t>Хаф</t>
    </r>
    <r>
      <rPr>
        <b/>
        <sz val="14"/>
        <color theme="1"/>
        <rFont val="Calibri"/>
        <family val="2"/>
        <charset val="204"/>
      </rPr>
      <t>=</t>
    </r>
  </si>
  <si>
    <r>
      <t>f*L</t>
    </r>
    <r>
      <rPr>
        <b/>
        <vertAlign val="subscript"/>
        <sz val="14"/>
        <color theme="1"/>
        <rFont val="Calibri"/>
        <family val="2"/>
        <charset val="204"/>
        <scheme val="minor"/>
      </rPr>
      <t>Хаф</t>
    </r>
  </si>
  <si>
    <t>(на рисунке даны примеры деревьев Шеннона-Фано и Хаффмана данной задачи)</t>
  </si>
  <si>
    <r>
      <t xml:space="preserve">4) </t>
    </r>
    <r>
      <rPr>
        <b/>
        <sz val="11"/>
        <color theme="1"/>
        <rFont val="Calibri"/>
        <family val="2"/>
        <charset val="204"/>
        <scheme val="minor"/>
      </rPr>
      <t>ПОДСТАВИТЬ()</t>
    </r>
    <r>
      <rPr>
        <sz val="11"/>
        <color theme="1"/>
        <rFont val="Calibri"/>
        <family val="2"/>
        <charset val="204"/>
        <scheme val="minor"/>
      </rPr>
      <t xml:space="preserve"> - для заданной строки заменяет одну подстроку другой. Применяется в столбце </t>
    </r>
    <r>
      <rPr>
        <b/>
        <sz val="11"/>
        <color theme="1"/>
        <rFont val="Calibri"/>
        <family val="2"/>
        <charset val="204"/>
        <scheme val="minor"/>
      </rPr>
      <t>B</t>
    </r>
  </si>
  <si>
    <r>
      <t xml:space="preserve">1) </t>
    </r>
    <r>
      <rPr>
        <b/>
        <sz val="11"/>
        <color theme="1"/>
        <rFont val="Calibri"/>
        <family val="2"/>
        <charset val="204"/>
        <scheme val="minor"/>
      </rPr>
      <t>СУММ()</t>
    </r>
    <r>
      <rPr>
        <sz val="11"/>
        <color theme="1"/>
        <rFont val="Calibri"/>
        <family val="2"/>
        <charset val="204"/>
        <scheme val="minor"/>
      </rPr>
      <t xml:space="preserve"> - сумма значений ячеек указанного диапазона. Применяется в </t>
    </r>
    <r>
      <rPr>
        <b/>
        <sz val="11"/>
        <color theme="1"/>
        <rFont val="Calibri"/>
        <family val="2"/>
        <charset val="204"/>
        <scheme val="minor"/>
      </rPr>
      <t>E20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theme="1"/>
        <rFont val="Calibri"/>
        <family val="2"/>
        <charset val="204"/>
        <scheme val="minor"/>
      </rPr>
      <t>H20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theme="1"/>
        <rFont val="Calibri"/>
        <family val="2"/>
        <charset val="204"/>
        <scheme val="minor"/>
      </rPr>
      <t>M1</t>
    </r>
  </si>
  <si>
    <r>
      <t xml:space="preserve">2) </t>
    </r>
    <r>
      <rPr>
        <b/>
        <sz val="11"/>
        <color theme="1"/>
        <rFont val="Calibri"/>
        <family val="2"/>
        <charset val="204"/>
        <scheme val="minor"/>
      </rPr>
      <t>ДЛСТР()</t>
    </r>
    <r>
      <rPr>
        <sz val="11"/>
        <color theme="1"/>
        <rFont val="Calibri"/>
        <family val="2"/>
        <charset val="204"/>
        <scheme val="minor"/>
      </rPr>
      <t xml:space="preserve"> - количество символов в указанной строке. Применяется в </t>
    </r>
    <r>
      <rPr>
        <b/>
        <sz val="11"/>
        <color theme="1"/>
        <rFont val="Calibri"/>
        <family val="2"/>
        <charset val="204"/>
        <scheme val="minor"/>
      </rPr>
      <t>K2</t>
    </r>
    <r>
      <rPr>
        <sz val="11"/>
        <color theme="1"/>
        <rFont val="Calibri"/>
        <family val="2"/>
        <charset val="204"/>
        <scheme val="minor"/>
      </rPr>
      <t xml:space="preserve">, а также столбцах </t>
    </r>
    <r>
      <rPr>
        <b/>
        <sz val="11"/>
        <color theme="1"/>
        <rFont val="Calibri"/>
        <family val="2"/>
        <charset val="204"/>
        <scheme val="minor"/>
      </rPr>
      <t>B, E, G</t>
    </r>
  </si>
  <si>
    <r>
      <t xml:space="preserve">3) </t>
    </r>
    <r>
      <rPr>
        <b/>
        <sz val="11"/>
        <color theme="1"/>
        <rFont val="Calibri"/>
        <family val="2"/>
        <charset val="204"/>
        <scheme val="minor"/>
      </rPr>
      <t>СЧЕТЗ()</t>
    </r>
    <r>
      <rPr>
        <sz val="11"/>
        <color theme="1"/>
        <rFont val="Calibri"/>
        <family val="2"/>
        <charset val="204"/>
        <scheme val="minor"/>
      </rPr>
      <t xml:space="preserve"> - подсчет количества непустых ячеек заданной области. Применяется в </t>
    </r>
    <r>
      <rPr>
        <b/>
        <sz val="11"/>
        <color theme="1"/>
        <rFont val="Calibri"/>
        <family val="2"/>
        <charset val="204"/>
        <scheme val="minor"/>
      </rPr>
      <t>K3</t>
    </r>
  </si>
  <si>
    <r>
      <t xml:space="preserve">5) </t>
    </r>
    <r>
      <rPr>
        <b/>
        <sz val="11"/>
        <color theme="1"/>
        <rFont val="Calibri"/>
        <family val="2"/>
        <charset val="204"/>
        <scheme val="minor"/>
      </rPr>
      <t>ОКРУГЛВВЕРХ()</t>
    </r>
    <r>
      <rPr>
        <sz val="11"/>
        <color theme="1"/>
        <rFont val="Calibri"/>
        <family val="2"/>
        <charset val="204"/>
        <scheme val="minor"/>
      </rPr>
      <t xml:space="preserve"> - округляет вверх с заданной точностью. Применяется в </t>
    </r>
    <r>
      <rPr>
        <b/>
        <sz val="11"/>
        <color theme="1"/>
        <rFont val="Calibri"/>
        <family val="2"/>
        <charset val="204"/>
        <scheme val="minor"/>
      </rPr>
      <t>K1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>M1</t>
    </r>
  </si>
  <si>
    <t xml:space="preserve">Количества информации удовлетворют неравенствам: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</si>
</sst>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vertAlign val="subscript"/>
      <sz val="14"/>
      <color theme="1"/>
      <name val="Calibri"/>
      <family val="2"/>
      <charset val="204"/>
      <scheme val="minor"/>
    </font>
    <font>
      <b/>
      <vertAlign val="subscript"/>
      <sz val="14"/>
      <color theme="1"/>
      <name val="Calibri"/>
      <family val="2"/>
      <charset val="204"/>
    </font>
    <font>
      <b/>
      <vertAlign val="superscript"/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0" fillId="2" borderId="0" xfId="0" applyFill="1" applyBorder="1"/>
    <xf numFmtId="0" fontId="1" fillId="3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95251</xdr:colOff>
      <xdr:row>6</xdr:row>
      <xdr:rowOff>23488</xdr:rowOff>
    </xdr:from>
    <xdr:to>
      <xdr:col>15</xdr:col>
      <xdr:colOff>361950</xdr:colOff>
      <xdr:row>19</xdr:row>
      <xdr:rowOff>172303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6" y="1452238"/>
          <a:ext cx="4067174" cy="2634840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6</xdr:row>
      <xdr:rowOff>85725</xdr:rowOff>
    </xdr:from>
    <xdr:to>
      <xdr:col>14</xdr:col>
      <xdr:colOff>566066</xdr:colOff>
      <xdr:row>20</xdr:row>
      <xdr:rowOff>4816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5275" y="1419225"/>
          <a:ext cx="4147466" cy="2709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Q28" sqref="Q28"/>
    </sheetView>
  </sheetViews>
  <sheetFormatPr defaultRowHeight="15" x14ac:dyDescent="0.25"/>
  <cols>
    <col min="1" max="1" width="5.28515625" customWidth="1"/>
    <col min="2" max="2" width="3.85546875" customWidth="1"/>
    <col min="3" max="3" width="10" customWidth="1"/>
    <col min="4" max="4" width="10.42578125" customWidth="1"/>
    <col min="5" max="5" width="7.5703125" customWidth="1"/>
    <col min="6" max="6" width="6" customWidth="1"/>
    <col min="7" max="7" width="8.28515625" customWidth="1"/>
    <col min="8" max="8" width="6.85546875" customWidth="1"/>
    <col min="10" max="10" width="10.140625" customWidth="1"/>
    <col min="11" max="11" width="7.28515625" customWidth="1"/>
    <col min="12" max="12" width="12.140625" customWidth="1"/>
    <col min="16" max="16" width="11.7109375" customWidth="1"/>
  </cols>
  <sheetData>
    <row r="1" spans="1:14" ht="30" customHeight="1" x14ac:dyDescent="0.3">
      <c r="A1" s="17" t="s">
        <v>14</v>
      </c>
      <c r="B1" s="17" t="s">
        <v>15</v>
      </c>
      <c r="C1" s="18" t="s">
        <v>24</v>
      </c>
      <c r="D1" s="18" t="s">
        <v>25</v>
      </c>
      <c r="E1" s="17" t="s">
        <v>26</v>
      </c>
      <c r="F1" s="17" t="s">
        <v>27</v>
      </c>
      <c r="G1" s="17" t="s">
        <v>28</v>
      </c>
      <c r="H1" s="17" t="s">
        <v>74</v>
      </c>
      <c r="I1" s="17" t="s">
        <v>30</v>
      </c>
      <c r="J1" s="6" t="s">
        <v>32</v>
      </c>
      <c r="K1" s="7">
        <f>ROUNDUP(K2*LOG(K3,2),0)</f>
        <v>209</v>
      </c>
      <c r="L1" s="6" t="s">
        <v>31</v>
      </c>
      <c r="M1" s="7">
        <f>ROUNDUP(SUM(I2:I19),0)</f>
        <v>190</v>
      </c>
      <c r="N1" s="2"/>
    </row>
    <row r="2" spans="1:14" x14ac:dyDescent="0.25">
      <c r="A2" s="19" t="s">
        <v>4</v>
      </c>
      <c r="B2" s="19">
        <f t="shared" ref="B2:B19" si="0">$K$2-LEN(SUBSTITUTE($J$6,A2,))</f>
        <v>10</v>
      </c>
      <c r="C2" s="20" t="s">
        <v>16</v>
      </c>
      <c r="D2" s="20" t="s">
        <v>40</v>
      </c>
      <c r="E2" s="19">
        <f>LEN(C2)</f>
        <v>3</v>
      </c>
      <c r="F2" s="19">
        <f>B2*E2</f>
        <v>30</v>
      </c>
      <c r="G2" s="19">
        <f>LEN(D2)</f>
        <v>2</v>
      </c>
      <c r="H2" s="19">
        <f>B2*G2</f>
        <v>20</v>
      </c>
      <c r="I2" s="19">
        <f>B2*LOG($K$2/B2,2)</f>
        <v>23.219280948873621</v>
      </c>
      <c r="J2" s="3" t="s">
        <v>0</v>
      </c>
      <c r="K2" s="4">
        <f>LEN(J6)</f>
        <v>50</v>
      </c>
    </row>
    <row r="3" spans="1:14" x14ac:dyDescent="0.25">
      <c r="A3" s="19" t="s">
        <v>20</v>
      </c>
      <c r="B3" s="19">
        <f t="shared" si="0"/>
        <v>5</v>
      </c>
      <c r="C3" s="20" t="s">
        <v>41</v>
      </c>
      <c r="D3" s="20" t="s">
        <v>59</v>
      </c>
      <c r="E3" s="19">
        <f t="shared" ref="E3:E19" si="1">LEN(C3)</f>
        <v>4</v>
      </c>
      <c r="F3" s="19">
        <f t="shared" ref="F3:F19" si="2">B3*E3</f>
        <v>20</v>
      </c>
      <c r="G3" s="19">
        <f t="shared" ref="G3:G19" si="3">LEN(D3)</f>
        <v>3</v>
      </c>
      <c r="H3" s="19">
        <f t="shared" ref="H3:H19" si="4">B3*G3</f>
        <v>15</v>
      </c>
      <c r="I3" s="19">
        <f t="shared" ref="I3:I19" si="5">B3*LOG($K$2/B3,2)</f>
        <v>16.609640474436812</v>
      </c>
      <c r="J3" s="3" t="s">
        <v>1</v>
      </c>
      <c r="K3" s="4">
        <f>COUNTA(A2:A20)</f>
        <v>18</v>
      </c>
    </row>
    <row r="4" spans="1:14" x14ac:dyDescent="0.25">
      <c r="A4" s="19" t="s">
        <v>5</v>
      </c>
      <c r="B4" s="19">
        <f t="shared" si="0"/>
        <v>4</v>
      </c>
      <c r="C4" s="20" t="s">
        <v>42</v>
      </c>
      <c r="D4" s="20" t="s">
        <v>41</v>
      </c>
      <c r="E4" s="19">
        <f t="shared" si="1"/>
        <v>4</v>
      </c>
      <c r="F4" s="19">
        <f t="shared" si="2"/>
        <v>16</v>
      </c>
      <c r="G4" s="19">
        <f t="shared" si="3"/>
        <v>4</v>
      </c>
      <c r="H4" s="19">
        <f t="shared" si="4"/>
        <v>16</v>
      </c>
      <c r="I4" s="19">
        <f t="shared" si="5"/>
        <v>14.575424759098901</v>
      </c>
    </row>
    <row r="5" spans="1:14" x14ac:dyDescent="0.25">
      <c r="A5" s="19" t="s">
        <v>3</v>
      </c>
      <c r="B5" s="19">
        <f t="shared" si="0"/>
        <v>4</v>
      </c>
      <c r="C5" s="20" t="s">
        <v>43</v>
      </c>
      <c r="D5" s="20" t="s">
        <v>60</v>
      </c>
      <c r="E5" s="19">
        <f t="shared" si="1"/>
        <v>4</v>
      </c>
      <c r="F5" s="19">
        <f t="shared" si="2"/>
        <v>16</v>
      </c>
      <c r="G5" s="19">
        <f t="shared" si="3"/>
        <v>4</v>
      </c>
      <c r="H5" s="19">
        <f t="shared" si="4"/>
        <v>16</v>
      </c>
      <c r="I5" s="19">
        <f t="shared" si="5"/>
        <v>14.575424759098901</v>
      </c>
    </row>
    <row r="6" spans="1:14" x14ac:dyDescent="0.25">
      <c r="A6" s="19" t="s">
        <v>8</v>
      </c>
      <c r="B6" s="19">
        <f t="shared" si="0"/>
        <v>4</v>
      </c>
      <c r="C6" s="20" t="s">
        <v>44</v>
      </c>
      <c r="D6" s="20" t="s">
        <v>45</v>
      </c>
      <c r="E6" s="19">
        <f t="shared" si="1"/>
        <v>4</v>
      </c>
      <c r="F6" s="19">
        <f t="shared" si="2"/>
        <v>16</v>
      </c>
      <c r="G6" s="19">
        <f t="shared" si="3"/>
        <v>4</v>
      </c>
      <c r="H6" s="19">
        <f t="shared" si="4"/>
        <v>16</v>
      </c>
      <c r="I6" s="19">
        <f t="shared" si="5"/>
        <v>14.575424759098901</v>
      </c>
      <c r="J6" s="5" t="s">
        <v>17</v>
      </c>
    </row>
    <row r="7" spans="1:14" x14ac:dyDescent="0.25">
      <c r="A7" s="19" t="s">
        <v>19</v>
      </c>
      <c r="B7" s="19">
        <f t="shared" si="0"/>
        <v>4</v>
      </c>
      <c r="C7" s="20" t="s">
        <v>45</v>
      </c>
      <c r="D7" s="20" t="s">
        <v>49</v>
      </c>
      <c r="E7" s="19">
        <f t="shared" si="1"/>
        <v>4</v>
      </c>
      <c r="F7" s="19">
        <f t="shared" si="2"/>
        <v>16</v>
      </c>
      <c r="G7" s="19">
        <f t="shared" si="3"/>
        <v>4</v>
      </c>
      <c r="H7" s="19">
        <f t="shared" si="4"/>
        <v>16</v>
      </c>
      <c r="I7" s="19">
        <f t="shared" si="5"/>
        <v>14.575424759098901</v>
      </c>
    </row>
    <row r="8" spans="1:14" x14ac:dyDescent="0.25">
      <c r="A8" s="19" t="s">
        <v>18</v>
      </c>
      <c r="B8" s="19">
        <f t="shared" si="0"/>
        <v>3</v>
      </c>
      <c r="C8" s="20" t="s">
        <v>46</v>
      </c>
      <c r="D8" s="20" t="s">
        <v>42</v>
      </c>
      <c r="E8" s="19">
        <f t="shared" si="1"/>
        <v>4</v>
      </c>
      <c r="F8" s="19">
        <f t="shared" si="2"/>
        <v>12</v>
      </c>
      <c r="G8" s="19">
        <f t="shared" si="3"/>
        <v>4</v>
      </c>
      <c r="H8" s="19">
        <f t="shared" si="4"/>
        <v>12</v>
      </c>
      <c r="I8" s="19">
        <f t="shared" si="5"/>
        <v>12.176681067160704</v>
      </c>
    </row>
    <row r="9" spans="1:14" x14ac:dyDescent="0.25">
      <c r="A9" s="19" t="s">
        <v>7</v>
      </c>
      <c r="B9" s="19">
        <f t="shared" si="0"/>
        <v>3</v>
      </c>
      <c r="C9" s="20" t="s">
        <v>47</v>
      </c>
      <c r="D9" s="20" t="s">
        <v>62</v>
      </c>
      <c r="E9" s="19">
        <f t="shared" si="1"/>
        <v>4</v>
      </c>
      <c r="F9" s="19">
        <f t="shared" si="2"/>
        <v>12</v>
      </c>
      <c r="G9" s="19">
        <f t="shared" si="3"/>
        <v>4</v>
      </c>
      <c r="H9" s="19">
        <f t="shared" si="4"/>
        <v>12</v>
      </c>
      <c r="I9" s="19">
        <f t="shared" si="5"/>
        <v>12.176681067160704</v>
      </c>
    </row>
    <row r="10" spans="1:14" x14ac:dyDescent="0.25">
      <c r="A10" s="19" t="s">
        <v>10</v>
      </c>
      <c r="B10" s="19">
        <f t="shared" si="0"/>
        <v>2</v>
      </c>
      <c r="C10" s="20" t="s">
        <v>48</v>
      </c>
      <c r="D10" s="20" t="s">
        <v>63</v>
      </c>
      <c r="E10" s="19">
        <f t="shared" si="1"/>
        <v>4</v>
      </c>
      <c r="F10" s="19">
        <f t="shared" si="2"/>
        <v>8</v>
      </c>
      <c r="G10" s="19">
        <f t="shared" si="3"/>
        <v>5</v>
      </c>
      <c r="H10" s="19">
        <f t="shared" si="4"/>
        <v>10</v>
      </c>
      <c r="I10" s="19">
        <f t="shared" si="5"/>
        <v>9.2877123795494487</v>
      </c>
    </row>
    <row r="11" spans="1:14" x14ac:dyDescent="0.25">
      <c r="A11" s="19" t="s">
        <v>12</v>
      </c>
      <c r="B11" s="19">
        <f t="shared" si="0"/>
        <v>2</v>
      </c>
      <c r="C11" s="20" t="s">
        <v>49</v>
      </c>
      <c r="D11" s="20" t="s">
        <v>64</v>
      </c>
      <c r="E11" s="19">
        <f t="shared" si="1"/>
        <v>4</v>
      </c>
      <c r="F11" s="19">
        <f t="shared" si="2"/>
        <v>8</v>
      </c>
      <c r="G11" s="19">
        <f t="shared" si="3"/>
        <v>5</v>
      </c>
      <c r="H11" s="19">
        <f t="shared" si="4"/>
        <v>10</v>
      </c>
      <c r="I11" s="19">
        <f t="shared" si="5"/>
        <v>9.2877123795494487</v>
      </c>
    </row>
    <row r="12" spans="1:14" x14ac:dyDescent="0.25">
      <c r="A12" s="19" t="s">
        <v>22</v>
      </c>
      <c r="B12" s="19">
        <f t="shared" si="0"/>
        <v>2</v>
      </c>
      <c r="C12" s="20" t="s">
        <v>50</v>
      </c>
      <c r="D12" s="20" t="s">
        <v>65</v>
      </c>
      <c r="E12" s="19">
        <f t="shared" si="1"/>
        <v>4</v>
      </c>
      <c r="F12" s="19">
        <f t="shared" si="2"/>
        <v>8</v>
      </c>
      <c r="G12" s="19">
        <f t="shared" si="3"/>
        <v>5</v>
      </c>
      <c r="H12" s="19">
        <f t="shared" si="4"/>
        <v>10</v>
      </c>
      <c r="I12" s="19">
        <f t="shared" si="5"/>
        <v>9.2877123795494487</v>
      </c>
    </row>
    <row r="13" spans="1:14" x14ac:dyDescent="0.25">
      <c r="A13" s="19" t="s">
        <v>21</v>
      </c>
      <c r="B13" s="19">
        <f t="shared" si="0"/>
        <v>1</v>
      </c>
      <c r="C13" s="20" t="s">
        <v>51</v>
      </c>
      <c r="D13" s="20" t="s">
        <v>66</v>
      </c>
      <c r="E13" s="19">
        <f t="shared" si="1"/>
        <v>5</v>
      </c>
      <c r="F13" s="19">
        <f t="shared" si="2"/>
        <v>5</v>
      </c>
      <c r="G13" s="19">
        <f t="shared" si="3"/>
        <v>5</v>
      </c>
      <c r="H13" s="19">
        <f t="shared" si="4"/>
        <v>5</v>
      </c>
      <c r="I13" s="19">
        <f t="shared" si="5"/>
        <v>5.6438561897747244</v>
      </c>
    </row>
    <row r="14" spans="1:14" x14ac:dyDescent="0.25">
      <c r="A14" s="19" t="s">
        <v>13</v>
      </c>
      <c r="B14" s="19">
        <f t="shared" si="0"/>
        <v>1</v>
      </c>
      <c r="C14" s="20" t="s">
        <v>52</v>
      </c>
      <c r="D14" s="20" t="s">
        <v>67</v>
      </c>
      <c r="E14" s="19">
        <f t="shared" si="1"/>
        <v>5</v>
      </c>
      <c r="F14" s="19">
        <f t="shared" si="2"/>
        <v>5</v>
      </c>
      <c r="G14" s="19">
        <f t="shared" si="3"/>
        <v>5</v>
      </c>
      <c r="H14" s="19">
        <f t="shared" si="4"/>
        <v>5</v>
      </c>
      <c r="I14" s="19">
        <f t="shared" si="5"/>
        <v>5.6438561897747244</v>
      </c>
    </row>
    <row r="15" spans="1:14" x14ac:dyDescent="0.25">
      <c r="A15" s="19" t="s">
        <v>2</v>
      </c>
      <c r="B15" s="19">
        <f t="shared" si="0"/>
        <v>1</v>
      </c>
      <c r="C15" s="20" t="s">
        <v>53</v>
      </c>
      <c r="D15" s="20" t="s">
        <v>68</v>
      </c>
      <c r="E15" s="19">
        <f t="shared" si="1"/>
        <v>4</v>
      </c>
      <c r="F15" s="19">
        <f t="shared" si="2"/>
        <v>4</v>
      </c>
      <c r="G15" s="19">
        <f t="shared" si="3"/>
        <v>5</v>
      </c>
      <c r="H15" s="19">
        <f t="shared" si="4"/>
        <v>5</v>
      </c>
      <c r="I15" s="19">
        <f t="shared" si="5"/>
        <v>5.6438561897747244</v>
      </c>
    </row>
    <row r="16" spans="1:14" x14ac:dyDescent="0.25">
      <c r="A16" s="19" t="s">
        <v>6</v>
      </c>
      <c r="B16" s="19">
        <f t="shared" si="0"/>
        <v>1</v>
      </c>
      <c r="C16" s="20" t="s">
        <v>54</v>
      </c>
      <c r="D16" s="20" t="s">
        <v>69</v>
      </c>
      <c r="E16" s="19">
        <f t="shared" si="1"/>
        <v>5</v>
      </c>
      <c r="F16" s="19">
        <f t="shared" si="2"/>
        <v>5</v>
      </c>
      <c r="G16" s="19">
        <f t="shared" si="3"/>
        <v>6</v>
      </c>
      <c r="H16" s="19">
        <f t="shared" si="4"/>
        <v>6</v>
      </c>
      <c r="I16" s="19">
        <f t="shared" si="5"/>
        <v>5.6438561897747244</v>
      </c>
    </row>
    <row r="17" spans="1:15" x14ac:dyDescent="0.25">
      <c r="A17" s="19" t="s">
        <v>9</v>
      </c>
      <c r="B17" s="19">
        <f t="shared" si="0"/>
        <v>1</v>
      </c>
      <c r="C17" s="20" t="s">
        <v>55</v>
      </c>
      <c r="D17" s="20" t="s">
        <v>70</v>
      </c>
      <c r="E17" s="19">
        <f t="shared" si="1"/>
        <v>5</v>
      </c>
      <c r="F17" s="19">
        <f t="shared" si="2"/>
        <v>5</v>
      </c>
      <c r="G17" s="19">
        <f t="shared" si="3"/>
        <v>6</v>
      </c>
      <c r="H17" s="19">
        <f t="shared" si="4"/>
        <v>6</v>
      </c>
      <c r="I17" s="19">
        <f t="shared" si="5"/>
        <v>5.6438561897747244</v>
      </c>
    </row>
    <row r="18" spans="1:15" x14ac:dyDescent="0.25">
      <c r="A18" s="19" t="s">
        <v>23</v>
      </c>
      <c r="B18" s="19">
        <f t="shared" si="0"/>
        <v>1</v>
      </c>
      <c r="C18" s="20" t="s">
        <v>56</v>
      </c>
      <c r="D18" s="20" t="s">
        <v>61</v>
      </c>
      <c r="E18" s="19">
        <f t="shared" si="1"/>
        <v>5</v>
      </c>
      <c r="F18" s="19">
        <f t="shared" si="2"/>
        <v>5</v>
      </c>
      <c r="G18" s="19">
        <f t="shared" si="3"/>
        <v>6</v>
      </c>
      <c r="H18" s="19">
        <f t="shared" si="4"/>
        <v>6</v>
      </c>
      <c r="I18" s="19">
        <f t="shared" si="5"/>
        <v>5.6438561897747244</v>
      </c>
    </row>
    <row r="19" spans="1:15" ht="15.75" thickBot="1" x14ac:dyDescent="0.3">
      <c r="A19" s="19" t="s">
        <v>11</v>
      </c>
      <c r="B19" s="19">
        <f t="shared" si="0"/>
        <v>1</v>
      </c>
      <c r="C19" s="20" t="s">
        <v>57</v>
      </c>
      <c r="D19" s="20" t="s">
        <v>71</v>
      </c>
      <c r="E19" s="21">
        <f t="shared" si="1"/>
        <v>5</v>
      </c>
      <c r="F19" s="21">
        <f t="shared" si="2"/>
        <v>5</v>
      </c>
      <c r="G19" s="21">
        <f t="shared" si="3"/>
        <v>6</v>
      </c>
      <c r="H19" s="21">
        <f t="shared" si="4"/>
        <v>6</v>
      </c>
      <c r="I19" s="19">
        <f t="shared" si="5"/>
        <v>5.6438561897747244</v>
      </c>
    </row>
    <row r="20" spans="1:15" ht="24" customHeight="1" thickBot="1" x14ac:dyDescent="0.3">
      <c r="D20" s="24"/>
      <c r="E20" s="23" t="s">
        <v>58</v>
      </c>
      <c r="F20" s="22">
        <f>SUM(F2:F19)</f>
        <v>196</v>
      </c>
      <c r="G20" s="23" t="s">
        <v>73</v>
      </c>
      <c r="H20" s="22">
        <f>SUM(H2:H19)</f>
        <v>192</v>
      </c>
    </row>
    <row r="21" spans="1:15" ht="15.75" thickBot="1" x14ac:dyDescent="0.3">
      <c r="A21" s="1" t="s">
        <v>29</v>
      </c>
    </row>
    <row r="22" spans="1:15" ht="24.75" customHeight="1" thickBot="1" x14ac:dyDescent="0.3">
      <c r="A22" s="1" t="s">
        <v>81</v>
      </c>
      <c r="G22" s="1"/>
      <c r="H22" s="8" t="s">
        <v>33</v>
      </c>
      <c r="I22" s="9"/>
      <c r="J22" s="9"/>
      <c r="K22" s="9"/>
      <c r="L22" s="10"/>
    </row>
    <row r="23" spans="1:15" ht="15.75" thickBot="1" x14ac:dyDescent="0.3">
      <c r="H23" s="11">
        <f>M1</f>
        <v>190</v>
      </c>
      <c r="I23" s="14">
        <f>H20</f>
        <v>192</v>
      </c>
      <c r="J23" s="16">
        <f>F20</f>
        <v>196</v>
      </c>
      <c r="K23" s="15"/>
      <c r="L23" s="12">
        <f>K1</f>
        <v>209</v>
      </c>
    </row>
    <row r="24" spans="1:15" x14ac:dyDescent="0.25">
      <c r="A24" s="13" t="s">
        <v>35</v>
      </c>
      <c r="B24" s="13"/>
      <c r="C24" t="s">
        <v>34</v>
      </c>
    </row>
    <row r="25" spans="1:15" x14ac:dyDescent="0.25">
      <c r="C25" t="s">
        <v>36</v>
      </c>
    </row>
    <row r="26" spans="1:15" x14ac:dyDescent="0.25">
      <c r="C26" t="s">
        <v>39</v>
      </c>
    </row>
    <row r="27" spans="1:15" x14ac:dyDescent="0.25">
      <c r="C27" t="s">
        <v>37</v>
      </c>
    </row>
    <row r="28" spans="1:15" x14ac:dyDescent="0.25">
      <c r="C28" t="s">
        <v>38</v>
      </c>
    </row>
    <row r="29" spans="1:15" x14ac:dyDescent="0.25">
      <c r="A29" t="s">
        <v>75</v>
      </c>
    </row>
    <row r="30" spans="1:15" x14ac:dyDescent="0.25">
      <c r="A30" s="25" t="s">
        <v>72</v>
      </c>
      <c r="B30" s="26"/>
      <c r="C30" s="26"/>
      <c r="D30" s="26"/>
      <c r="E30" s="26" t="s">
        <v>77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x14ac:dyDescent="0.25">
      <c r="A31" s="26"/>
      <c r="B31" s="26"/>
      <c r="C31" s="26"/>
      <c r="D31" s="26"/>
      <c r="E31" s="26" t="s">
        <v>78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A32" s="26"/>
      <c r="B32" s="26"/>
      <c r="C32" s="26"/>
      <c r="D32" s="26"/>
      <c r="E32" s="26" t="s">
        <v>79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25">
      <c r="A33" s="26"/>
      <c r="B33" s="26"/>
      <c r="C33" s="26"/>
      <c r="D33" s="26"/>
      <c r="E33" s="26" t="s">
        <v>76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x14ac:dyDescent="0.25">
      <c r="A34" s="26"/>
      <c r="B34" s="26"/>
      <c r="C34" s="26"/>
      <c r="D34" s="26"/>
      <c r="E34" s="26" t="s">
        <v>80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</row>
  </sheetData>
  <sortState ref="A2:B19">
    <sortCondition descending="1" ref="B2:B19"/>
    <sortCondition ref="A2:A19"/>
  </sortState>
  <mergeCells count="2">
    <mergeCell ref="A24:B24"/>
    <mergeCell ref="J23:K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Задания для 9т (обе подгруппы)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Олег Левченко</cp:lastModifiedBy>
  <dcterms:created xsi:type="dcterms:W3CDTF">2022-02-01T08:19:23Z</dcterms:created>
  <dcterms:modified xsi:type="dcterms:W3CDTF">2022-02-12T16:47:43Z</dcterms:modified>
</cp:coreProperties>
</file>